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delbarcogine/Downloads/"/>
    </mc:Choice>
  </mc:AlternateContent>
  <xr:revisionPtr revIDLastSave="0" documentId="13_ncr:1_{5CB2E4CC-0DDD-A24D-9C02-FA4CCC555993}" xr6:coauthVersionLast="47" xr6:coauthVersionMax="47" xr10:uidLastSave="{00000000-0000-0000-0000-000000000000}"/>
  <bookViews>
    <workbookView xWindow="0" yWindow="760" windowWidth="34200" windowHeight="21380" xr2:uid="{E6B51C6D-E7CB-4E4A-8369-A8452292D799}"/>
  </bookViews>
  <sheets>
    <sheet name="CALCULA TUS OBJETIVOS" sheetId="4" r:id="rId1"/>
    <sheet name="OBJETIVOS DISTRIBUIDORES" sheetId="5" r:id="rId2"/>
    <sheet name="CALCULA TU PARTNER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D16" i="7" s="1"/>
  <c r="J8" i="5"/>
  <c r="J9" i="5"/>
  <c r="J10" i="5"/>
  <c r="J11" i="5"/>
  <c r="C20" i="5" s="1"/>
  <c r="G20" i="5" s="1"/>
  <c r="B23" i="4"/>
  <c r="B17" i="4"/>
  <c r="K9" i="4"/>
  <c r="L8" i="4"/>
  <c r="D16" i="4" s="1"/>
  <c r="F16" i="4" s="1"/>
  <c r="C18" i="5" l="1"/>
  <c r="C19" i="5"/>
  <c r="D20" i="7"/>
  <c r="D18" i="7"/>
  <c r="H16" i="7"/>
  <c r="H18" i="7" s="1"/>
  <c r="D17" i="4"/>
  <c r="F17" i="4" s="1"/>
  <c r="G17" i="4" s="1"/>
  <c r="H17" i="4" s="1"/>
  <c r="G16" i="4"/>
  <c r="H16" i="4" s="1"/>
  <c r="E13" i="4"/>
  <c r="L9" i="4"/>
  <c r="D28" i="4" l="1"/>
  <c r="E28" i="4" s="1"/>
  <c r="D27" i="4"/>
  <c r="E27" i="4" s="1"/>
  <c r="D26" i="4"/>
  <c r="E26" i="4" s="1"/>
  <c r="E23" i="4"/>
  <c r="F26" i="4" l="1"/>
  <c r="H26" i="4"/>
  <c r="H27" i="4"/>
  <c r="F27" i="4"/>
  <c r="H28" i="4"/>
  <c r="F28" i="4"/>
  <c r="I27" i="4" l="1"/>
  <c r="J27" i="4" s="1"/>
  <c r="L10" i="4" s="1"/>
  <c r="L12" i="4" s="1"/>
</calcChain>
</file>

<file path=xl/sharedStrings.xml><?xml version="1.0" encoding="utf-8"?>
<sst xmlns="http://schemas.openxmlformats.org/spreadsheetml/2006/main" count="81" uniqueCount="70">
  <si>
    <t>%</t>
  </si>
  <si>
    <t>Nombre</t>
  </si>
  <si>
    <t>Objetivo</t>
  </si>
  <si>
    <t>Mes</t>
  </si>
  <si>
    <t>Ventas</t>
  </si>
  <si>
    <t>Cargo actual</t>
  </si>
  <si>
    <t>RUBI</t>
  </si>
  <si>
    <t>Equipo</t>
  </si>
  <si>
    <t>Binario</t>
  </si>
  <si>
    <t>TOTAL</t>
  </si>
  <si>
    <t>VENTAS</t>
  </si>
  <si>
    <t>Meta</t>
  </si>
  <si>
    <t xml:space="preserve">Meta </t>
  </si>
  <si>
    <t>Producto</t>
  </si>
  <si>
    <t>Importe</t>
  </si>
  <si>
    <t>Uds Mes</t>
  </si>
  <si>
    <t>Semanal</t>
  </si>
  <si>
    <t>diaria</t>
  </si>
  <si>
    <t>Pack Semana</t>
  </si>
  <si>
    <t>Pack Mes</t>
  </si>
  <si>
    <t>EQUIPO</t>
  </si>
  <si>
    <t>SF</t>
  </si>
  <si>
    <t>Binario Extra</t>
  </si>
  <si>
    <t>Tipo Dist.</t>
  </si>
  <si>
    <t>Dist. Mes</t>
  </si>
  <si>
    <t>Puntos</t>
  </si>
  <si>
    <t>Total Ptos</t>
  </si>
  <si>
    <t>BUSINESS</t>
  </si>
  <si>
    <t>PREMIUN</t>
  </si>
  <si>
    <t>IMPORTANTE:</t>
  </si>
  <si>
    <t xml:space="preserve">*En los cálculos de los bonos de equipo sólo se ha tenido en cuenta el Bono Star Fast,y el binario teniendo en cuanta Rango Rubi y los dos equipos. equilibrados </t>
  </si>
  <si>
    <t>No introducir datos en las celdas de este color</t>
  </si>
  <si>
    <t>* el resto de bonos ganados tendrán que ser sumados a este resultado</t>
  </si>
  <si>
    <t>PERSONALIZAR TOPBAL</t>
  </si>
  <si>
    <t>ETAPAS</t>
  </si>
  <si>
    <t xml:space="preserve">LUNES </t>
  </si>
  <si>
    <t>MARTES</t>
  </si>
  <si>
    <t>MIÉRCOLES</t>
  </si>
  <si>
    <t>JUEVES</t>
  </si>
  <si>
    <t>VIERNES</t>
  </si>
  <si>
    <t>SÁBADO</t>
  </si>
  <si>
    <t>DOMINGO</t>
  </si>
  <si>
    <t>CONTACTAR</t>
  </si>
  <si>
    <t>INVITAR</t>
  </si>
  <si>
    <t>PRESENTAR</t>
  </si>
  <si>
    <t>CERRAR</t>
  </si>
  <si>
    <t>TU EFECTIVIDAD</t>
  </si>
  <si>
    <t>Objetivo Semanal</t>
  </si>
  <si>
    <t xml:space="preserve">Presentar a </t>
  </si>
  <si>
    <t>Personas</t>
  </si>
  <si>
    <t>Distribuidores</t>
  </si>
  <si>
    <t xml:space="preserve">EFECTIVIDAD SEMANAL </t>
  </si>
  <si>
    <t>CALCULA TU PARTNER</t>
  </si>
  <si>
    <t>NOMBRE DEL PARTNER</t>
  </si>
  <si>
    <t>ACTIVIDAD</t>
  </si>
  <si>
    <t>NÚMERO DE SOCIOS</t>
  </si>
  <si>
    <t>EFECTIVIDAD VENTA/MES</t>
  </si>
  <si>
    <t>PVP PRODUCTOS</t>
  </si>
  <si>
    <t>COMISIÓN PARTNER</t>
  </si>
  <si>
    <t>COMISIÓN PATROCINADOR</t>
  </si>
  <si>
    <t>PTOS VENTAS</t>
  </si>
  <si>
    <t>COMISIÓN BINARIO</t>
  </si>
  <si>
    <t>TENIS,PADEL GYM FUTBOL</t>
  </si>
  <si>
    <t>VENTAS MES</t>
  </si>
  <si>
    <t>MES</t>
  </si>
  <si>
    <t>* Estos números están calculados sólo teniendo en cuenta la venta del producto con su PVP recomendado de Experiencia semana 20€ - Mes 80€ Y CON LA COMPRA MÍNIMA DE UN BUSSINES PACK</t>
  </si>
  <si>
    <t>Hay que rellenar las casillas VERDES dependiendo del perfil del distribuidor</t>
  </si>
  <si>
    <t>Diana</t>
  </si>
  <si>
    <t>gym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</si>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</sst>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_-* #,##0.0\ _€_-;\-* #,##0.0\ _€_-;_-* &quot;-&quot;??\ _€_-;_-@_-"/>
    <numFmt numFmtId="168" formatCode="0.0"/>
    <numFmt numFmtId="169" formatCode="_-* #,##0_-;\-* #,##0_-;_-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64" fontId="6" fillId="3" borderId="10" xfId="2" applyNumberFormat="1" applyFont="1" applyFill="1" applyBorder="1"/>
    <xf numFmtId="0" fontId="4" fillId="2" borderId="0" xfId="0" applyFont="1" applyFill="1"/>
    <xf numFmtId="0" fontId="0" fillId="3" borderId="6" xfId="0" applyFill="1" applyBorder="1"/>
    <xf numFmtId="0" fontId="0" fillId="3" borderId="7" xfId="0" applyFill="1" applyBorder="1"/>
    <xf numFmtId="164" fontId="0" fillId="3" borderId="8" xfId="0" applyNumberFormat="1" applyFill="1" applyBorder="1"/>
    <xf numFmtId="164" fontId="0" fillId="2" borderId="0" xfId="2" applyNumberFormat="1" applyFont="1" applyFill="1" applyBorder="1"/>
    <xf numFmtId="0" fontId="0" fillId="2" borderId="4" xfId="0" applyFill="1" applyBorder="1" applyAlignment="1">
      <alignment horizontal="center"/>
    </xf>
    <xf numFmtId="0" fontId="0" fillId="2" borderId="13" xfId="0" applyFill="1" applyBorder="1"/>
    <xf numFmtId="164" fontId="0" fillId="2" borderId="10" xfId="0" applyNumberFormat="1" applyFill="1" applyBorder="1"/>
    <xf numFmtId="9" fontId="0" fillId="4" borderId="9" xfId="0" applyNumberFormat="1" applyFill="1" applyBorder="1" applyAlignment="1">
      <alignment horizontal="center"/>
    </xf>
    <xf numFmtId="0" fontId="0" fillId="2" borderId="14" xfId="0" applyFill="1" applyBorder="1"/>
    <xf numFmtId="9" fontId="0" fillId="3" borderId="4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166" fontId="0" fillId="3" borderId="11" xfId="0" applyNumberFormat="1" applyFill="1" applyBorder="1" applyAlignment="1">
      <alignment horizontal="center"/>
    </xf>
    <xf numFmtId="166" fontId="0" fillId="3" borderId="11" xfId="0" applyNumberForma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9" xfId="0" applyFill="1" applyBorder="1"/>
    <xf numFmtId="0" fontId="0" fillId="2" borderId="0" xfId="0" applyFill="1" applyAlignment="1">
      <alignment horizontal="center"/>
    </xf>
    <xf numFmtId="166" fontId="4" fillId="2" borderId="0" xfId="0" applyNumberFormat="1" applyFont="1" applyFill="1"/>
    <xf numFmtId="0" fontId="4" fillId="3" borderId="15" xfId="0" applyFont="1" applyFill="1" applyBorder="1"/>
    <xf numFmtId="164" fontId="4" fillId="3" borderId="16" xfId="2" applyNumberFormat="1" applyFont="1" applyFill="1" applyBorder="1"/>
    <xf numFmtId="165" fontId="7" fillId="3" borderId="10" xfId="0" applyNumberFormat="1" applyFont="1" applyFill="1" applyBorder="1"/>
    <xf numFmtId="165" fontId="7" fillId="3" borderId="16" xfId="0" applyNumberFormat="1" applyFont="1" applyFill="1" applyBorder="1"/>
    <xf numFmtId="0" fontId="0" fillId="2" borderId="24" xfId="0" applyFill="1" applyBorder="1"/>
    <xf numFmtId="0" fontId="0" fillId="2" borderId="18" xfId="0" applyFill="1" applyBorder="1" applyAlignment="1">
      <alignment horizontal="center"/>
    </xf>
    <xf numFmtId="164" fontId="9" fillId="3" borderId="12" xfId="0" applyNumberFormat="1" applyFont="1" applyFill="1" applyBorder="1"/>
    <xf numFmtId="164" fontId="9" fillId="3" borderId="19" xfId="0" applyNumberFormat="1" applyFont="1" applyFill="1" applyBorder="1"/>
    <xf numFmtId="164" fontId="9" fillId="3" borderId="15" xfId="0" applyNumberFormat="1" applyFont="1" applyFill="1" applyBorder="1"/>
    <xf numFmtId="164" fontId="6" fillId="3" borderId="28" xfId="2" applyNumberFormat="1" applyFont="1" applyFill="1" applyBorder="1"/>
    <xf numFmtId="44" fontId="0" fillId="3" borderId="11" xfId="2" applyFont="1" applyFill="1" applyBorder="1"/>
    <xf numFmtId="9" fontId="6" fillId="3" borderId="28" xfId="3" applyFont="1" applyFill="1" applyBorder="1"/>
    <xf numFmtId="167" fontId="7" fillId="3" borderId="15" xfId="1" applyNumberFormat="1" applyFont="1" applyFill="1" applyBorder="1"/>
    <xf numFmtId="167" fontId="7" fillId="3" borderId="13" xfId="0" applyNumberFormat="1" applyFont="1" applyFill="1" applyBorder="1"/>
    <xf numFmtId="167" fontId="7" fillId="3" borderId="14" xfId="0" applyNumberFormat="1" applyFont="1" applyFill="1" applyBorder="1"/>
    <xf numFmtId="167" fontId="7" fillId="3" borderId="12" xfId="1" applyNumberFormat="1" applyFont="1" applyFill="1" applyBorder="1"/>
    <xf numFmtId="168" fontId="8" fillId="3" borderId="13" xfId="0" applyNumberFormat="1" applyFont="1" applyFill="1" applyBorder="1" applyAlignment="1">
      <alignment horizontal="center"/>
    </xf>
    <xf numFmtId="168" fontId="8" fillId="3" borderId="20" xfId="0" applyNumberFormat="1" applyFont="1" applyFill="1" applyBorder="1" applyAlignment="1">
      <alignment horizontal="center"/>
    </xf>
    <xf numFmtId="168" fontId="8" fillId="3" borderId="26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29" xfId="0" applyFill="1" applyBorder="1" applyAlignment="1">
      <alignment horizontal="center" vertical="top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2" xfId="0" applyFill="1" applyBorder="1"/>
    <xf numFmtId="0" fontId="0" fillId="2" borderId="19" xfId="0" applyFill="1" applyBorder="1"/>
    <xf numFmtId="0" fontId="0" fillId="2" borderId="15" xfId="0" applyFill="1" applyBorder="1"/>
    <xf numFmtId="9" fontId="0" fillId="2" borderId="28" xfId="3" applyFont="1" applyFill="1" applyBorder="1"/>
    <xf numFmtId="9" fontId="0" fillId="2" borderId="10" xfId="3" applyFont="1" applyFill="1" applyBorder="1"/>
    <xf numFmtId="0" fontId="2" fillId="2" borderId="0" xfId="0" applyFont="1" applyFill="1"/>
    <xf numFmtId="0" fontId="0" fillId="5" borderId="11" xfId="0" applyFill="1" applyBorder="1"/>
    <xf numFmtId="9" fontId="10" fillId="2" borderId="16" xfId="3" applyFont="1" applyFill="1" applyBorder="1"/>
    <xf numFmtId="0" fontId="10" fillId="2" borderId="9" xfId="0" applyFont="1" applyFill="1" applyBorder="1"/>
    <xf numFmtId="0" fontId="5" fillId="2" borderId="11" xfId="0" applyFont="1" applyFill="1" applyBorder="1"/>
    <xf numFmtId="0" fontId="10" fillId="5" borderId="9" xfId="0" applyFont="1" applyFill="1" applyBorder="1"/>
    <xf numFmtId="0" fontId="0" fillId="5" borderId="0" xfId="0" applyFill="1"/>
    <xf numFmtId="0" fontId="0" fillId="3" borderId="0" xfId="0" applyFill="1"/>
    <xf numFmtId="9" fontId="0" fillId="5" borderId="0" xfId="0" applyNumberFormat="1" applyFill="1"/>
    <xf numFmtId="169" fontId="0" fillId="3" borderId="0" xfId="1" applyNumberFormat="1" applyFont="1" applyFill="1" applyBorder="1"/>
    <xf numFmtId="44" fontId="0" fillId="3" borderId="0" xfId="2" applyFont="1" applyFill="1" applyBorder="1"/>
    <xf numFmtId="9" fontId="0" fillId="3" borderId="0" xfId="0" applyNumberFormat="1" applyFill="1"/>
    <xf numFmtId="6" fontId="0" fillId="3" borderId="2" xfId="0" applyNumberFormat="1" applyFill="1" applyBorder="1"/>
    <xf numFmtId="6" fontId="2" fillId="3" borderId="3" xfId="0" applyNumberFormat="1" applyFont="1" applyFill="1" applyBorder="1"/>
    <xf numFmtId="6" fontId="2" fillId="3" borderId="5" xfId="0" applyNumberFormat="1" applyFont="1" applyFill="1" applyBorder="1"/>
    <xf numFmtId="9" fontId="0" fillId="3" borderId="22" xfId="0" applyNumberFormat="1" applyFill="1" applyBorder="1"/>
    <xf numFmtId="6" fontId="2" fillId="3" borderId="23" xfId="0" applyNumberFormat="1" applyFont="1" applyFill="1" applyBorder="1"/>
    <xf numFmtId="44" fontId="5" fillId="5" borderId="9" xfId="2" applyFont="1" applyFill="1" applyBorder="1"/>
    <xf numFmtId="9" fontId="2" fillId="5" borderId="12" xfId="0" applyNumberFormat="1" applyFont="1" applyFill="1" applyBorder="1"/>
    <xf numFmtId="9" fontId="0" fillId="5" borderId="12" xfId="0" applyNumberFormat="1" applyFill="1" applyBorder="1" applyAlignment="1">
      <alignment horizontal="center"/>
    </xf>
    <xf numFmtId="9" fontId="0" fillId="5" borderId="19" xfId="0" applyNumberFormat="1" applyFill="1" applyBorder="1" applyAlignment="1">
      <alignment horizontal="center"/>
    </xf>
    <xf numFmtId="0" fontId="0" fillId="5" borderId="9" xfId="0" applyFill="1" applyBorder="1"/>
    <xf numFmtId="0" fontId="3" fillId="2" borderId="0" xfId="0" applyFont="1" applyFill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168" fontId="8" fillId="3" borderId="10" xfId="0" applyNumberFormat="1" applyFont="1" applyFill="1" applyBorder="1" applyAlignment="1">
      <alignment horizontal="center"/>
    </xf>
    <xf numFmtId="168" fontId="8" fillId="3" borderId="25" xfId="0" applyNumberFormat="1" applyFont="1" applyFill="1" applyBorder="1" applyAlignment="1">
      <alignment horizontal="center"/>
    </xf>
    <xf numFmtId="168" fontId="8" fillId="3" borderId="27" xfId="0" applyNumberFormat="1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229172</xdr:colOff>
      <xdr:row>0</xdr:row>
      <xdr:rowOff>162331</xdr:rowOff>
    </xdr:from>
    <xdr:to>
      <xdr:col>3</xdr:col>
      <xdr:colOff>584200</xdr:colOff>
      <xdr:row>6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172" y="162331"/>
          <a:ext cx="2488628" cy="106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88900</xdr:rowOff>
    </xdr:from>
    <xdr:to>
      <xdr:col>9</xdr:col>
      <xdr:colOff>507428</xdr:colOff>
      <xdr:row>5</xdr:row>
      <xdr:rowOff>142469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FE3927-7022-C444-A83D-0EF55184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5700" y="88900"/>
          <a:ext cx="2488628" cy="10695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88900</xdr:rowOff>
    </xdr:from>
    <xdr:to>
      <xdr:col>9</xdr:col>
      <xdr:colOff>266128</xdr:colOff>
      <xdr:row>5</xdr:row>
      <xdr:rowOff>129769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BE59F3-FC58-F54A-812D-FA120E77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5700" y="88900"/>
          <a:ext cx="2488628" cy="1069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3BCC7-156B-C045-9366-16F6223C256E}">
  <dimension ref="A4:S36"/>
  <sheetViews>
    <sheetView tabSelected="1" topLeftCell="B1" workbookViewId="0">
      <selection activeCell="H8" sqref="H8"/>
    </sheetView>
  </sheetViews>
  <sheetFormatPr baseColWidth="10" defaultColWidth="9.1640625" defaultRowHeight="16" x14ac:dyDescent="0.2"/>
  <cols>
    <col min="1" max="1" width="9.1640625" style="1" hidden="1" customWidth="1"/>
    <col min="2" max="2" width="9.1640625" style="1"/>
    <col min="3" max="3" width="13.83203125" style="1" customWidth="1"/>
    <col min="4" max="4" width="9.6640625" style="1" bestFit="1" customWidth="1"/>
    <col min="5" max="5" width="8.83203125" style="1" bestFit="1" customWidth="1"/>
    <col min="6" max="6" width="10.6640625" style="1" customWidth="1"/>
    <col min="7" max="7" width="9.1640625" style="1"/>
    <col min="8" max="8" width="14.33203125" style="1" bestFit="1" customWidth="1"/>
    <col min="9" max="9" width="11.5" style="1" bestFit="1" customWidth="1"/>
    <col min="10" max="10" width="9.33203125" style="1" customWidth="1"/>
    <col min="11" max="11" width="9" style="1" customWidth="1"/>
    <col min="12" max="12" width="14.5" style="1" customWidth="1"/>
    <col min="13" max="15" width="9.1640625" style="1"/>
    <col min="16" max="16" width="17.33203125" style="1" customWidth="1"/>
    <col min="17" max="16384" width="9.1640625" style="1"/>
  </cols>
  <sheetData>
    <row r="4" spans="2:19" ht="37" x14ac:dyDescent="0.45">
      <c r="D4" s="80" t="s">
        <v>33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2:19" ht="17" thickBot="1" x14ac:dyDescent="0.25"/>
    <row r="6" spans="2:19" x14ac:dyDescent="0.2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2:19" ht="17" thickBot="1" x14ac:dyDescent="0.25">
      <c r="B7" s="5"/>
      <c r="K7" s="28" t="s">
        <v>0</v>
      </c>
      <c r="P7" s="6"/>
    </row>
    <row r="8" spans="2:19" ht="22" thickBot="1" x14ac:dyDescent="0.3">
      <c r="B8" s="5"/>
      <c r="C8" s="1" t="s">
        <v>1</v>
      </c>
      <c r="D8" s="81" t="s">
        <v>67</v>
      </c>
      <c r="E8" s="82"/>
      <c r="F8" s="83"/>
      <c r="G8" s="1" t="s">
        <v>2</v>
      </c>
      <c r="H8" s="75">
        <v>6000</v>
      </c>
      <c r="I8" s="1" t="s">
        <v>3</v>
      </c>
      <c r="J8" s="1" t="s">
        <v>4</v>
      </c>
      <c r="K8" s="76">
        <v>0.7</v>
      </c>
      <c r="L8" s="7">
        <f>K8*H8</f>
        <v>4200</v>
      </c>
      <c r="P8" s="6"/>
    </row>
    <row r="9" spans="2:19" ht="17" thickBot="1" x14ac:dyDescent="0.25">
      <c r="B9" s="5"/>
      <c r="C9" s="1" t="s">
        <v>5</v>
      </c>
      <c r="E9" s="81" t="s">
        <v>6</v>
      </c>
      <c r="F9" s="83"/>
      <c r="J9" s="1" t="s">
        <v>7</v>
      </c>
      <c r="K9" s="41">
        <f>100%-K8</f>
        <v>0.30000000000000004</v>
      </c>
      <c r="L9" s="39">
        <f>H8-L8</f>
        <v>1800</v>
      </c>
      <c r="P9" s="6"/>
    </row>
    <row r="10" spans="2:19" ht="17" thickBot="1" x14ac:dyDescent="0.25">
      <c r="B10" s="5"/>
      <c r="J10" s="1" t="s">
        <v>8</v>
      </c>
      <c r="K10" s="30"/>
      <c r="L10" s="31">
        <f>J27</f>
        <v>497.70000000000005</v>
      </c>
      <c r="P10" s="6"/>
      <c r="S10" s="8"/>
    </row>
    <row r="11" spans="2:19" ht="17" thickBot="1" x14ac:dyDescent="0.25">
      <c r="B11" s="5"/>
      <c r="P11" s="6"/>
    </row>
    <row r="12" spans="2:19" ht="17" thickBot="1" x14ac:dyDescent="0.25">
      <c r="B12" s="5"/>
      <c r="J12" s="9" t="s">
        <v>9</v>
      </c>
      <c r="K12" s="10"/>
      <c r="L12" s="11">
        <f>SUM(L8:L11)</f>
        <v>6497.7</v>
      </c>
      <c r="P12" s="6"/>
    </row>
    <row r="13" spans="2:19" x14ac:dyDescent="0.2">
      <c r="B13" s="5"/>
      <c r="C13" s="1" t="s">
        <v>10</v>
      </c>
      <c r="E13" s="12">
        <f>L8</f>
        <v>4200</v>
      </c>
      <c r="K13" s="12"/>
      <c r="P13" s="6"/>
    </row>
    <row r="14" spans="2:19" x14ac:dyDescent="0.2">
      <c r="B14" s="5"/>
      <c r="G14" s="28" t="s">
        <v>11</v>
      </c>
      <c r="H14" s="28" t="s">
        <v>12</v>
      </c>
      <c r="P14" s="6"/>
    </row>
    <row r="15" spans="2:19" ht="17" thickBot="1" x14ac:dyDescent="0.25">
      <c r="B15" s="13" t="s">
        <v>0</v>
      </c>
      <c r="C15" s="1" t="s">
        <v>13</v>
      </c>
      <c r="D15" s="1" t="s">
        <v>14</v>
      </c>
      <c r="F15" s="1" t="s">
        <v>15</v>
      </c>
      <c r="G15" s="28" t="s">
        <v>16</v>
      </c>
      <c r="H15" s="28" t="s">
        <v>17</v>
      </c>
      <c r="P15" s="6"/>
    </row>
    <row r="16" spans="2:19" ht="17" thickBot="1" x14ac:dyDescent="0.25">
      <c r="B16" s="77">
        <v>0.3</v>
      </c>
      <c r="C16" s="14" t="s">
        <v>18</v>
      </c>
      <c r="D16" s="15">
        <f>$L$8*B16</f>
        <v>1260</v>
      </c>
      <c r="F16" s="45">
        <f>D16/10</f>
        <v>126</v>
      </c>
      <c r="G16" s="43">
        <f>F16/4.2</f>
        <v>30</v>
      </c>
      <c r="H16" s="32">
        <f>G16/7</f>
        <v>4.2857142857142856</v>
      </c>
      <c r="P16" s="6"/>
    </row>
    <row r="17" spans="1:16" ht="17" thickBot="1" x14ac:dyDescent="0.25">
      <c r="B17" s="16">
        <f>100%-B16</f>
        <v>0.7</v>
      </c>
      <c r="C17" s="17" t="s">
        <v>19</v>
      </c>
      <c r="D17" s="15">
        <f>$L$8*B17</f>
        <v>2940</v>
      </c>
      <c r="F17" s="42">
        <f>D17/40</f>
        <v>73.5</v>
      </c>
      <c r="G17" s="44">
        <f>F17/4.2</f>
        <v>17.5</v>
      </c>
      <c r="H17" s="33">
        <f>G17/7</f>
        <v>2.5</v>
      </c>
      <c r="P17" s="6"/>
    </row>
    <row r="18" spans="1:16" x14ac:dyDescent="0.2">
      <c r="B18" s="5"/>
      <c r="P18" s="6"/>
    </row>
    <row r="19" spans="1:16" x14ac:dyDescent="0.2">
      <c r="B19" s="5"/>
      <c r="P19" s="6"/>
    </row>
    <row r="20" spans="1:16" x14ac:dyDescent="0.2">
      <c r="B20" s="5"/>
      <c r="P20" s="6"/>
    </row>
    <row r="21" spans="1:16" x14ac:dyDescent="0.2">
      <c r="B21" s="5"/>
      <c r="P21" s="6"/>
    </row>
    <row r="22" spans="1:16" x14ac:dyDescent="0.2">
      <c r="B22" s="5"/>
      <c r="P22" s="6"/>
    </row>
    <row r="23" spans="1:16" x14ac:dyDescent="0.2">
      <c r="B23" s="18">
        <f>SUM(B26:B28)</f>
        <v>1</v>
      </c>
      <c r="C23" s="1" t="s">
        <v>20</v>
      </c>
      <c r="E23" s="12">
        <f>L9</f>
        <v>1800</v>
      </c>
      <c r="P23" s="6"/>
    </row>
    <row r="24" spans="1:16" x14ac:dyDescent="0.2">
      <c r="B24" s="5"/>
      <c r="D24" s="19" t="s">
        <v>21</v>
      </c>
      <c r="E24" s="84" t="s">
        <v>11</v>
      </c>
      <c r="F24" s="84"/>
      <c r="H24" s="1" t="s">
        <v>22</v>
      </c>
      <c r="I24" s="29"/>
      <c r="J24" s="1" t="s">
        <v>14</v>
      </c>
      <c r="P24" s="6"/>
    </row>
    <row r="25" spans="1:16" ht="17" thickBot="1" x14ac:dyDescent="0.25">
      <c r="B25" s="20" t="s">
        <v>0</v>
      </c>
      <c r="C25" s="21" t="s">
        <v>23</v>
      </c>
      <c r="D25" s="35" t="s">
        <v>14</v>
      </c>
      <c r="E25" s="21" t="s">
        <v>24</v>
      </c>
      <c r="F25" s="35" t="s">
        <v>16</v>
      </c>
      <c r="H25" s="1" t="s">
        <v>25</v>
      </c>
      <c r="I25" s="1" t="s">
        <v>26</v>
      </c>
      <c r="J25" s="1" t="s">
        <v>8</v>
      </c>
      <c r="P25" s="6"/>
    </row>
    <row r="26" spans="1:16" ht="24" x14ac:dyDescent="0.3">
      <c r="A26" s="1">
        <v>180</v>
      </c>
      <c r="B26" s="78">
        <v>0.7</v>
      </c>
      <c r="C26" s="34" t="s">
        <v>69</v>
      </c>
      <c r="D26" s="36">
        <f>B26*L9</f>
        <v>1260</v>
      </c>
      <c r="E26" s="46">
        <f>D26/40</f>
        <v>31.5</v>
      </c>
      <c r="F26" s="91">
        <f>E26/4.2</f>
        <v>7.5</v>
      </c>
      <c r="H26" s="22">
        <f>E26*A26</f>
        <v>5670</v>
      </c>
      <c r="P26" s="6"/>
    </row>
    <row r="27" spans="1:16" ht="24" x14ac:dyDescent="0.3">
      <c r="A27" s="1">
        <v>400</v>
      </c>
      <c r="B27" s="78">
        <v>0.3</v>
      </c>
      <c r="C27" s="34" t="s">
        <v>27</v>
      </c>
      <c r="D27" s="37">
        <f t="shared" ref="D27:D28" si="0">$L$9*B27</f>
        <v>540</v>
      </c>
      <c r="E27" s="47">
        <f>D27/150</f>
        <v>3.6</v>
      </c>
      <c r="F27" s="92">
        <f>E27/4.2</f>
        <v>0.8571428571428571</v>
      </c>
      <c r="H27" s="22">
        <f t="shared" ref="H27:H28" si="1">E27*A27</f>
        <v>1440</v>
      </c>
      <c r="I27" s="23">
        <f>SUM(H26:H28)</f>
        <v>7110</v>
      </c>
      <c r="J27" s="40">
        <f>(I27/2)*14%</f>
        <v>497.70000000000005</v>
      </c>
      <c r="P27" s="6"/>
    </row>
    <row r="28" spans="1:16" ht="25" thickBot="1" x14ac:dyDescent="0.35">
      <c r="A28" s="1">
        <v>800</v>
      </c>
      <c r="B28" s="78">
        <v>0</v>
      </c>
      <c r="C28" s="34" t="s">
        <v>28</v>
      </c>
      <c r="D28" s="38">
        <f t="shared" si="0"/>
        <v>0</v>
      </c>
      <c r="E28" s="48">
        <f>D28/300</f>
        <v>0</v>
      </c>
      <c r="F28" s="93">
        <f>E28/4.2</f>
        <v>0</v>
      </c>
      <c r="H28" s="22">
        <f t="shared" si="1"/>
        <v>0</v>
      </c>
      <c r="P28" s="6"/>
    </row>
    <row r="29" spans="1:16" ht="17" thickBot="1" x14ac:dyDescent="0.2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</row>
    <row r="30" spans="1:16" ht="17" thickBot="1" x14ac:dyDescent="0.25"/>
    <row r="31" spans="1:16" ht="17" thickBot="1" x14ac:dyDescent="0.25">
      <c r="B31" s="85" t="s">
        <v>29</v>
      </c>
      <c r="C31" s="86"/>
    </row>
    <row r="32" spans="1:16" x14ac:dyDescent="0.2">
      <c r="B32" s="2" t="s">
        <v>65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"/>
    </row>
    <row r="33" spans="2:16" x14ac:dyDescent="0.2">
      <c r="B33" s="5" t="s">
        <v>30</v>
      </c>
      <c r="P33" s="6"/>
    </row>
    <row r="34" spans="2:16" ht="17" thickBot="1" x14ac:dyDescent="0.25">
      <c r="B34" s="5" t="s">
        <v>32</v>
      </c>
      <c r="P34" s="6"/>
    </row>
    <row r="35" spans="2:16" ht="17" thickBot="1" x14ac:dyDescent="0.25">
      <c r="B35" s="79"/>
      <c r="C35" s="1" t="s">
        <v>66</v>
      </c>
      <c r="P35" s="6"/>
    </row>
    <row r="36" spans="2:16" ht="17" thickBot="1" x14ac:dyDescent="0.25">
      <c r="B36" s="27"/>
      <c r="C36" s="25" t="s">
        <v>31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6"/>
    </row>
  </sheetData>
  <mergeCells count="5">
    <mergeCell ref="D4:P4"/>
    <mergeCell ref="D8:F8"/>
    <mergeCell ref="E9:F9"/>
    <mergeCell ref="E24:F24"/>
    <mergeCell ref="B31:C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95EC-2541-CA4B-8105-49E7D889CE2D}">
  <dimension ref="B3:J24"/>
  <sheetViews>
    <sheetView workbookViewId="0">
      <selection activeCell="N9" sqref="N9"/>
    </sheetView>
  </sheetViews>
  <sheetFormatPr baseColWidth="10" defaultRowHeight="16" x14ac:dyDescent="0.2"/>
  <cols>
    <col min="1" max="1" width="10.83203125" style="1"/>
    <col min="2" max="2" width="21.1640625" style="1" customWidth="1"/>
    <col min="3" max="16384" width="10.83203125" style="1"/>
  </cols>
  <sheetData>
    <row r="3" spans="2:10" x14ac:dyDescent="0.2">
      <c r="B3" s="87" t="s">
        <v>51</v>
      </c>
      <c r="C3" s="87"/>
      <c r="D3" s="87"/>
      <c r="E3" s="87"/>
      <c r="F3" s="87"/>
      <c r="G3" s="87"/>
      <c r="H3" s="87"/>
      <c r="I3" s="87"/>
      <c r="J3" s="87"/>
    </row>
    <row r="4" spans="2:10" x14ac:dyDescent="0.2">
      <c r="B4" s="87"/>
      <c r="C4" s="87"/>
      <c r="D4" s="87"/>
      <c r="E4" s="87"/>
      <c r="F4" s="87"/>
      <c r="G4" s="87"/>
      <c r="H4" s="87"/>
      <c r="I4" s="87"/>
      <c r="J4" s="87"/>
    </row>
    <row r="5" spans="2:10" x14ac:dyDescent="0.2">
      <c r="B5" s="87"/>
      <c r="C5" s="87"/>
      <c r="D5" s="87"/>
      <c r="E5" s="87"/>
      <c r="F5" s="87"/>
      <c r="G5" s="87"/>
      <c r="H5" s="87"/>
      <c r="I5" s="87"/>
      <c r="J5" s="87"/>
    </row>
    <row r="6" spans="2:10" ht="17" thickBot="1" x14ac:dyDescent="0.25"/>
    <row r="7" spans="2:10" x14ac:dyDescent="0.2">
      <c r="B7" s="50" t="s">
        <v>34</v>
      </c>
      <c r="C7" s="51" t="s">
        <v>35</v>
      </c>
      <c r="D7" s="51" t="s">
        <v>36</v>
      </c>
      <c r="E7" s="51" t="s">
        <v>37</v>
      </c>
      <c r="F7" s="51" t="s">
        <v>38</v>
      </c>
      <c r="G7" s="51" t="s">
        <v>39</v>
      </c>
      <c r="H7" s="51" t="s">
        <v>40</v>
      </c>
      <c r="I7" s="51" t="s">
        <v>41</v>
      </c>
      <c r="J7" s="52" t="s">
        <v>9</v>
      </c>
    </row>
    <row r="8" spans="2:10" ht="21" x14ac:dyDescent="0.25">
      <c r="B8" s="49" t="s">
        <v>42</v>
      </c>
      <c r="C8" s="59">
        <v>10</v>
      </c>
      <c r="D8" s="59"/>
      <c r="E8" s="59"/>
      <c r="F8" s="59"/>
      <c r="G8" s="59"/>
      <c r="H8" s="59"/>
      <c r="I8" s="59"/>
      <c r="J8" s="62">
        <f>SUM(C8:I8)</f>
        <v>10</v>
      </c>
    </row>
    <row r="9" spans="2:10" ht="21" x14ac:dyDescent="0.25">
      <c r="B9" s="49" t="s">
        <v>43</v>
      </c>
      <c r="C9" s="59"/>
      <c r="D9" s="59"/>
      <c r="E9" s="59"/>
      <c r="F9" s="59"/>
      <c r="G9" s="59"/>
      <c r="H9" s="59"/>
      <c r="I9" s="59"/>
      <c r="J9" s="62">
        <f t="shared" ref="J9:J11" si="0">SUM(C9:I9)</f>
        <v>0</v>
      </c>
    </row>
    <row r="10" spans="2:10" ht="21" x14ac:dyDescent="0.25">
      <c r="B10" s="49" t="s">
        <v>44</v>
      </c>
      <c r="C10" s="59"/>
      <c r="D10" s="59"/>
      <c r="E10" s="59"/>
      <c r="F10" s="59"/>
      <c r="G10" s="59"/>
      <c r="H10" s="59"/>
      <c r="I10" s="59"/>
      <c r="J10" s="62">
        <f t="shared" si="0"/>
        <v>0</v>
      </c>
    </row>
    <row r="11" spans="2:10" ht="21" x14ac:dyDescent="0.25">
      <c r="B11" s="49" t="s">
        <v>45</v>
      </c>
      <c r="C11" s="59"/>
      <c r="D11" s="59"/>
      <c r="E11" s="59"/>
      <c r="F11" s="59"/>
      <c r="G11" s="59"/>
      <c r="H11" s="59"/>
      <c r="I11" s="59"/>
      <c r="J11" s="62">
        <f t="shared" si="0"/>
        <v>0</v>
      </c>
    </row>
    <row r="16" spans="2:10" x14ac:dyDescent="0.2">
      <c r="B16" s="1" t="s">
        <v>46</v>
      </c>
    </row>
    <row r="17" spans="2:8" ht="17" thickBot="1" x14ac:dyDescent="0.25"/>
    <row r="18" spans="2:8" ht="30" thickBot="1" x14ac:dyDescent="0.4">
      <c r="B18" s="53" t="s">
        <v>43</v>
      </c>
      <c r="C18" s="57">
        <f>J9/J8</f>
        <v>0</v>
      </c>
      <c r="E18" s="1" t="s">
        <v>47</v>
      </c>
      <c r="G18" s="63">
        <v>10</v>
      </c>
      <c r="H18" s="1" t="s">
        <v>50</v>
      </c>
    </row>
    <row r="19" spans="2:8" ht="17" thickBot="1" x14ac:dyDescent="0.25">
      <c r="B19" s="54" t="s">
        <v>44</v>
      </c>
      <c r="C19" s="56" t="e">
        <f>J10/J9</f>
        <v>#DIV/0!</v>
      </c>
    </row>
    <row r="20" spans="2:8" ht="30" thickBot="1" x14ac:dyDescent="0.4">
      <c r="B20" s="55" t="s">
        <v>45</v>
      </c>
      <c r="C20" s="60" t="e">
        <f>J11/J10</f>
        <v>#DIV/0!</v>
      </c>
      <c r="E20" s="1" t="s">
        <v>48</v>
      </c>
      <c r="G20" s="61" t="e">
        <f>G18/C20</f>
        <v>#DIV/0!</v>
      </c>
      <c r="H20" s="1" t="s">
        <v>49</v>
      </c>
    </row>
    <row r="24" spans="2:8" x14ac:dyDescent="0.2">
      <c r="G24" s="58"/>
    </row>
  </sheetData>
  <mergeCells count="1">
    <mergeCell ref="B3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E428-5537-E144-8297-26BA017457A8}">
  <dimension ref="A3:K24"/>
  <sheetViews>
    <sheetView workbookViewId="0">
      <selection activeCell="H18" sqref="H18"/>
    </sheetView>
  </sheetViews>
  <sheetFormatPr baseColWidth="10" defaultRowHeight="16" x14ac:dyDescent="0.2"/>
  <cols>
    <col min="1" max="1" width="10.83203125" style="1"/>
    <col min="2" max="2" width="23.83203125" style="1" bestFit="1" customWidth="1"/>
    <col min="3" max="3" width="4.6640625" style="1" bestFit="1" customWidth="1"/>
    <col min="4" max="4" width="18.1640625" style="1" customWidth="1"/>
    <col min="5" max="6" width="10.83203125" style="1"/>
    <col min="7" max="7" width="13.33203125" style="1" customWidth="1"/>
    <col min="8" max="8" width="11.5" style="1" bestFit="1" customWidth="1"/>
    <col min="9" max="16384" width="10.83203125" style="1"/>
  </cols>
  <sheetData>
    <row r="3" spans="1:11" x14ac:dyDescent="0.2">
      <c r="B3" s="87" t="s">
        <v>52</v>
      </c>
      <c r="C3" s="87"/>
      <c r="D3" s="87"/>
      <c r="E3" s="87"/>
      <c r="F3" s="87"/>
      <c r="G3" s="87"/>
      <c r="H3" s="87"/>
      <c r="I3" s="87"/>
      <c r="J3" s="87"/>
    </row>
    <row r="4" spans="1:11" x14ac:dyDescent="0.2">
      <c r="B4" s="87"/>
      <c r="C4" s="87"/>
      <c r="D4" s="87"/>
      <c r="E4" s="87"/>
      <c r="F4" s="87"/>
      <c r="G4" s="87"/>
      <c r="H4" s="87"/>
      <c r="I4" s="87"/>
      <c r="J4" s="87"/>
    </row>
    <row r="5" spans="1:11" ht="17" thickBot="1" x14ac:dyDescent="0.25">
      <c r="B5" s="87"/>
      <c r="C5" s="87"/>
      <c r="D5" s="87"/>
      <c r="E5" s="87"/>
      <c r="F5" s="87"/>
      <c r="G5" s="87"/>
      <c r="H5" s="87"/>
      <c r="I5" s="87"/>
      <c r="J5" s="87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x14ac:dyDescent="0.2">
      <c r="A7" s="5"/>
      <c r="G7" s="58"/>
      <c r="K7" s="6"/>
    </row>
    <row r="8" spans="1:11" x14ac:dyDescent="0.2">
      <c r="A8" s="5"/>
      <c r="K8" s="6"/>
    </row>
    <row r="9" spans="1:11" x14ac:dyDescent="0.2">
      <c r="A9" s="5"/>
      <c r="B9" s="1" t="s">
        <v>53</v>
      </c>
      <c r="C9" s="88" t="s">
        <v>68</v>
      </c>
      <c r="D9" s="88"/>
      <c r="F9" s="1" t="s">
        <v>55</v>
      </c>
      <c r="H9" s="64">
        <v>400</v>
      </c>
      <c r="K9" s="6"/>
    </row>
    <row r="10" spans="1:11" x14ac:dyDescent="0.2">
      <c r="A10" s="5"/>
      <c r="K10" s="6"/>
    </row>
    <row r="11" spans="1:11" x14ac:dyDescent="0.2">
      <c r="A11" s="5"/>
      <c r="B11" s="1" t="s">
        <v>54</v>
      </c>
      <c r="C11" s="89" t="s">
        <v>62</v>
      </c>
      <c r="D11" s="89"/>
      <c r="F11" s="1" t="s">
        <v>56</v>
      </c>
      <c r="H11" s="66">
        <v>0.1</v>
      </c>
      <c r="I11" s="65">
        <f>H11*H9</f>
        <v>40</v>
      </c>
      <c r="K11" s="6"/>
    </row>
    <row r="12" spans="1:11" x14ac:dyDescent="0.2">
      <c r="A12" s="5"/>
      <c r="K12" s="6"/>
    </row>
    <row r="13" spans="1:11" x14ac:dyDescent="0.2">
      <c r="A13" s="5"/>
      <c r="K13" s="6"/>
    </row>
    <row r="14" spans="1:11" x14ac:dyDescent="0.2">
      <c r="A14" s="5"/>
      <c r="B14" s="90" t="s">
        <v>63</v>
      </c>
      <c r="C14" s="90"/>
      <c r="D14" s="90"/>
      <c r="K14" s="6"/>
    </row>
    <row r="15" spans="1:11" ht="17" thickBot="1" x14ac:dyDescent="0.25">
      <c r="A15" s="5"/>
      <c r="K15" s="6"/>
    </row>
    <row r="16" spans="1:11" x14ac:dyDescent="0.2">
      <c r="A16" s="5"/>
      <c r="B16" s="2" t="s">
        <v>57</v>
      </c>
      <c r="C16" s="70">
        <v>80</v>
      </c>
      <c r="D16" s="71">
        <f>C16*I11</f>
        <v>3200</v>
      </c>
      <c r="F16" s="1" t="s">
        <v>60</v>
      </c>
      <c r="H16" s="67">
        <f>50*I11</f>
        <v>2000</v>
      </c>
      <c r="K16" s="6"/>
    </row>
    <row r="17" spans="1:11" x14ac:dyDescent="0.2">
      <c r="A17" s="5"/>
      <c r="B17" s="5"/>
      <c r="D17" s="6"/>
      <c r="K17" s="6"/>
    </row>
    <row r="18" spans="1:11" x14ac:dyDescent="0.2">
      <c r="A18" s="5"/>
      <c r="B18" s="5" t="s">
        <v>58</v>
      </c>
      <c r="C18" s="69">
        <v>0.15</v>
      </c>
      <c r="D18" s="72">
        <f>C18*D16</f>
        <v>480</v>
      </c>
      <c r="F18" s="1" t="s">
        <v>61</v>
      </c>
      <c r="H18" s="68">
        <f>(H16/2)*14%</f>
        <v>140</v>
      </c>
      <c r="I18" s="1" t="s">
        <v>64</v>
      </c>
      <c r="K18" s="6"/>
    </row>
    <row r="19" spans="1:11" x14ac:dyDescent="0.2">
      <c r="A19" s="5"/>
      <c r="B19" s="5"/>
      <c r="D19" s="6"/>
      <c r="K19" s="6"/>
    </row>
    <row r="20" spans="1:11" ht="17" thickBot="1" x14ac:dyDescent="0.25">
      <c r="A20" s="5"/>
      <c r="B20" s="24" t="s">
        <v>59</v>
      </c>
      <c r="C20" s="73">
        <v>0.02</v>
      </c>
      <c r="D20" s="74">
        <f>C20*D16</f>
        <v>64</v>
      </c>
      <c r="K20" s="6"/>
    </row>
    <row r="21" spans="1:11" x14ac:dyDescent="0.2">
      <c r="A21" s="5"/>
      <c r="K21" s="6"/>
    </row>
    <row r="22" spans="1:11" x14ac:dyDescent="0.2">
      <c r="A22" s="5"/>
      <c r="K22" s="6"/>
    </row>
    <row r="23" spans="1:11" x14ac:dyDescent="0.2">
      <c r="A23" s="5"/>
      <c r="K23" s="6"/>
    </row>
    <row r="24" spans="1:11" ht="17" thickBot="1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6"/>
    </row>
  </sheetData>
  <mergeCells count="4">
    <mergeCell ref="B3:J5"/>
    <mergeCell ref="C9:D9"/>
    <mergeCell ref="C11:D11"/>
    <mergeCell ref="B14:D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CALCULA TUS OBJETIVOS</vt:lpstr>
      <vt:lpstr>OBJETIVOS DISTRIBUIDORES</vt:lpstr>
      <vt:lpstr>CALCULA TU PARTNER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 del Barco</cp:lastModifiedBy>
  <dcterms:created xsi:type="dcterms:W3CDTF">2023-08-25T09:41:30Z</dcterms:created>
  <dcterms:modified xsi:type="dcterms:W3CDTF">2024-06-13T16:17:09Z</dcterms:modified>
</cp:coreProperties>
</file>